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Kosmin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<sst xmlns="http://schemas.openxmlformats.org/spreadsheetml/2006/main" count="19" uniqueCount="12">
  <si>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Kosmin 800m &amp; 1500m Calculator</t>
  </si>
  <si>
    <t>Enter the total distance covered</t>
  </si>
  <si>
    <t xml:space="preserve">800m Test - total distance </t>
  </si>
  <si>
    <t>1500m Test - total distance</t>
  </si>
  <si>
    <t>metres</t>
  </si>
  <si>
    <t>seconds</t>
  </si>
  <si>
    <t>minutes</t>
  </si>
  <si>
    <t xml:space="preserve">Predicted Male 800m time </t>
  </si>
  <si>
    <t xml:space="preserve">Predicted Female 800m time </t>
  </si>
  <si>
    <t>Predicted Male 1500m time</t>
  </si>
  <si>
    <t>Predicted Female 1500m time</t>
  </si>
  <si>
    <t>For more details on this topic please select this link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</si>
</sst>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0"/>
    <numFmt numFmtId="167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56"/>
      <name val="Times New Roman"/>
      <family val="1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4" borderId="0" xfId="0" applyFont="1" applyFill="1" applyAlignment="1" applyProtection="1">
      <alignment horizontal="center"/>
      <protection locked="0"/>
    </xf>
    <xf numFmtId="165" fontId="0" fillId="3" borderId="0" xfId="0" applyNumberFormat="1" applyFill="1" applyAlignment="1">
      <alignment horizontal="center"/>
    </xf>
    <xf numFmtId="0" fontId="12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190500</xdr:rowOff>
    </xdr:from>
    <xdr:to>
      <xdr:col>1</xdr:col>
      <xdr:colOff>695325</xdr:colOff>
      <xdr:row>9</xdr:row>
      <xdr:rowOff>180975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810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hrtest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kosmin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showGridLines="0" tabSelected="1" workbookViewId="0" topLeftCell="A1">
      <selection activeCell="F6" sqref="F6"/>
    </sheetView>
  </sheetViews>
  <sheetFormatPr defaultColWidth="9.140625" defaultRowHeight="12.75"/>
  <cols>
    <col min="1" max="1" width="12.140625" style="0" customWidth="1"/>
    <col min="2" max="2" width="19.57421875" style="0" customWidth="1"/>
    <col min="3" max="3" width="7.421875" style="0" customWidth="1"/>
    <col min="4" max="4" width="4.7109375" style="0" customWidth="1"/>
    <col min="5" max="5" width="7.8515625" style="0" customWidth="1"/>
    <col min="6" max="6" width="6.28125" style="0" customWidth="1"/>
  </cols>
  <sheetData>
    <row r="2" spans="2:4" ht="18">
      <c r="B2" s="3" t="s">
        <v>0</v>
      </c>
      <c r="C2" s="2"/>
      <c r="D2" s="2"/>
    </row>
    <row r="3" spans="3:5" ht="15.75">
      <c r="C3" s="9"/>
      <c r="D3" s="9"/>
      <c r="E3" s="9"/>
    </row>
    <row r="4" spans="2:5" ht="15.75">
      <c r="B4" s="9" t="s">
        <v>1</v>
      </c>
      <c r="C4" s="9"/>
      <c r="D4" s="9"/>
      <c r="E4" s="9"/>
    </row>
    <row r="5" spans="2:5" ht="15.75">
      <c r="B5" s="9"/>
      <c r="C5" s="10"/>
      <c r="D5" s="11"/>
      <c r="E5" s="9"/>
    </row>
    <row r="6" spans="4:7" ht="15.75">
      <c r="D6" s="12"/>
      <c r="E6" s="13" t="s">
        <v>2</v>
      </c>
      <c r="F6" s="18">
        <v>754</v>
      </c>
      <c r="G6" s="9" t="s">
        <v>4</v>
      </c>
    </row>
    <row r="7" spans="2:5" ht="15.75">
      <c r="B7" s="9"/>
      <c r="C7" s="10"/>
      <c r="D7" s="11"/>
      <c r="E7" s="9"/>
    </row>
    <row r="8" spans="4:7" ht="15.75">
      <c r="D8" s="9"/>
      <c r="E8" s="13" t="s">
        <v>3</v>
      </c>
      <c r="F8" s="18">
        <v>1430</v>
      </c>
      <c r="G8" s="9" t="s">
        <v>4</v>
      </c>
    </row>
    <row r="9" ht="12.75">
      <c r="D9" s="17"/>
    </row>
    <row r="10" spans="2:5" ht="15.75">
      <c r="B10" s="12"/>
      <c r="C10" s="9"/>
      <c r="D10" s="14"/>
      <c r="E10" s="9"/>
    </row>
    <row r="11" spans="2:5" ht="15.75">
      <c r="B11" s="9"/>
      <c r="C11" s="13"/>
      <c r="D11" s="14"/>
      <c r="E11" s="9"/>
    </row>
    <row r="12" spans="2:7" ht="15.75">
      <c r="B12" s="12"/>
      <c r="C12" s="13" t="s">
        <v>7</v>
      </c>
      <c r="D12" s="16">
        <f>INT((217.77778-(F6*0.119556))/60)</f>
        <v>2</v>
      </c>
      <c r="E12" s="9" t="s">
        <v>6</v>
      </c>
      <c r="F12" s="19">
        <f>(((217.77778-(F6*0.119556))/60)-INT((217.77778-(F6*0.119556))/60))*60</f>
        <v>7.632555999999999</v>
      </c>
      <c r="G12" t="s">
        <v>5</v>
      </c>
    </row>
    <row r="13" spans="2:5" ht="15.75">
      <c r="B13" s="9"/>
      <c r="C13" s="9"/>
      <c r="D13" s="14"/>
      <c r="E13" s="9"/>
    </row>
    <row r="14" spans="2:7" ht="15.75">
      <c r="B14" s="12"/>
      <c r="C14" s="13" t="s">
        <v>8</v>
      </c>
      <c r="D14" s="16">
        <f>INT((1451.46-(LN(F6)*198.54))/60)</f>
        <v>2</v>
      </c>
      <c r="E14" s="9" t="s">
        <v>6</v>
      </c>
      <c r="F14" s="19">
        <f>(((1451.46-(LN(F6)*198.54))/60)-INT((1451.46-(LN(F6)*198.54))/60))*60</f>
        <v>16.0545992557004</v>
      </c>
      <c r="G14" t="s">
        <v>5</v>
      </c>
    </row>
    <row r="15" spans="1:5" ht="15">
      <c r="A15" s="5"/>
      <c r="B15" s="8"/>
      <c r="C15" s="4"/>
      <c r="D15" s="4"/>
      <c r="E15" s="7"/>
    </row>
    <row r="16" spans="1:5" ht="15">
      <c r="A16" s="6"/>
      <c r="B16" s="5"/>
      <c r="C16" s="4"/>
      <c r="D16" s="4"/>
      <c r="E16" s="4"/>
    </row>
    <row r="17" spans="2:7" ht="15.75">
      <c r="B17" s="15"/>
      <c r="C17" s="13" t="s">
        <v>9</v>
      </c>
      <c r="D17" s="16">
        <f>INT((500.52609-(F8*0.162174))/60)</f>
        <v>4</v>
      </c>
      <c r="E17" s="9" t="s">
        <v>6</v>
      </c>
      <c r="F17" s="19">
        <f>(((500.52609-(F8*0.162174))/60)-INT((500.52609-(F8*0.162174))/60))*60</f>
        <v>28.617269999999984</v>
      </c>
      <c r="G17" t="s">
        <v>5</v>
      </c>
    </row>
    <row r="18" spans="1:5" ht="15">
      <c r="A18" s="6"/>
      <c r="B18" s="5"/>
      <c r="C18" s="4"/>
      <c r="D18" s="4"/>
      <c r="E18" s="4"/>
    </row>
    <row r="19" spans="2:7" ht="15.75">
      <c r="B19" s="15"/>
      <c r="C19" s="13" t="s">
        <v>10</v>
      </c>
      <c r="D19" s="16">
        <f>INT(((500.52609-(F8*0.162174))+10)/60)</f>
        <v>4</v>
      </c>
      <c r="E19" s="9" t="s">
        <v>6</v>
      </c>
      <c r="F19" s="19">
        <f>((((500.52609-(F8*0.162174))+10)/60)-INT(((500.52609-(F8*0.162174))+10)/60))*60</f>
        <v>38.61726999999995</v>
      </c>
      <c r="G19" t="s">
        <v>5</v>
      </c>
    </row>
    <row r="20" spans="1:5" ht="15">
      <c r="A20" s="6"/>
      <c r="B20" s="5"/>
      <c r="C20" s="4"/>
      <c r="D20" s="4"/>
      <c r="E20" s="4"/>
    </row>
    <row r="22" spans="2:7" ht="15">
      <c r="B22" s="20" t="s">
        <v>11</v>
      </c>
      <c r="C22" s="20"/>
      <c r="D22" s="20"/>
      <c r="E22" s="20"/>
      <c r="F22" s="20"/>
      <c r="G22" s="20"/>
    </row>
    <row r="24" ht="12.75">
      <c r="A24" s="1"/>
    </row>
  </sheetData>
  <sheetProtection password="CA77" sheet="1" objects="1" scenarios="1" selectLockedCells="1"/>
  <mergeCells count="1">
    <mergeCell ref="B22:G22"/>
  </mergeCells>
  <hyperlinks>
    <hyperlink ref="B22:F22" r:id="rId1" display="For more details on this topic please select this link"/>
    <hyperlink ref="B22" r:id="rId2" display="For more details on this topic please select this link"/>
    <hyperlink ref="B22:G22" r:id="rId3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5"/>
  <headerFooter alignWithMargins="0">
    <oddFooter>&amp;L© Sports Coach 2001                                   &amp;CPage &amp;P&amp;RVersion 1.0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2009-01-17T15:57:45Z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