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75" windowWidth="11280" windowHeight="6735" activeTab="0"/>
  </bookViews>
  <sheets>
    <sheet name="Conconi Test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<sst xmlns="http://schemas.openxmlformats.org/spreadsheetml/2006/main" count="30" uniqueCount="26">
  <si>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bpm</t>
  </si>
  <si>
    <t>Enter your time and pulse rate for each 200 metres</t>
  </si>
  <si>
    <t>Distance</t>
  </si>
  <si>
    <t>Time</t>
  </si>
  <si>
    <t>Pulse rate</t>
  </si>
  <si>
    <t>Speed</t>
  </si>
  <si>
    <t>Metres</t>
  </si>
  <si>
    <t>Seconds</t>
  </si>
  <si>
    <t>Beats/min</t>
  </si>
  <si>
    <t>Km/Hr</t>
  </si>
  <si>
    <t>Pulse at 12km/hr</t>
  </si>
  <si>
    <t>Pulse at 17km/hr</t>
  </si>
  <si>
    <t>From the Graph below determine your AT speed and AT pulse rate</t>
  </si>
  <si>
    <t>AT Speed</t>
  </si>
  <si>
    <t>km/hr</t>
  </si>
  <si>
    <t>AT Pulse rate</t>
  </si>
  <si>
    <t>Test Results</t>
  </si>
  <si>
    <t>O2 usage</t>
  </si>
  <si>
    <t>VO2 Max</t>
  </si>
  <si>
    <t>% of usage of O2</t>
  </si>
  <si>
    <t>%</t>
  </si>
  <si>
    <t>ml/kg/min</t>
  </si>
  <si>
    <t>From the table determine your pulse rate ar 12km/hr and 17km/hr</t>
  </si>
  <si>
    <t xml:space="preserve">Enter your Maximum Heart Rate </t>
  </si>
  <si>
    <t>Conconi AT Calculator</t>
  </si>
  <si>
    <t>For more details on this topic please select this link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</si>
</sst>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mm\'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i/>
      <sz val="12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sz val="8"/>
      <name val="Times New Roman"/>
      <family val="1"/>
    </font>
    <font>
      <b/>
      <sz val="20"/>
      <color indexed="10"/>
      <name val="Times New Roman"/>
      <family val="1"/>
    </font>
    <font>
      <u val="single"/>
      <sz val="7.5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 horizontal="centerContinuous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Continuous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3" borderId="2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Alignment="1">
      <alignment horizontal="center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center"/>
      <protection locked="0"/>
    </xf>
    <xf numFmtId="174" fontId="4" fillId="3" borderId="0" xfId="0" applyNumberFormat="1" applyFont="1" applyFill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2" fontId="4" fillId="4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4" borderId="0" xfId="21" applyNumberFormat="1" applyFont="1" applyFill="1" applyAlignment="1" applyProtection="1">
      <alignment horizontal="center"/>
      <protection/>
    </xf>
    <xf numFmtId="0" fontId="5" fillId="3" borderId="3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1" fontId="4" fillId="2" borderId="0" xfId="0" applyNumberFormat="1" applyFont="1" applyFill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Conconi 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975"/>
          <c:w val="0.9665"/>
          <c:h val="0.8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'Conconi Test'!$E$8</c:f>
              <c:strCache>
                <c:ptCount val="1"/>
                <c:pt idx="0">
                  <c:v>108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3366FF"/>
                </a:solidFill>
              </a:ln>
            </c:spPr>
            <c:trendlineType val="log"/>
            <c:dispEq val="0"/>
            <c:dispRSqr val="0"/>
          </c:trendline>
          <c:xVal>
            <c:numRef>
              <c:f>'Conconi Test'!$G$8:$G$26</c:f>
              <c:numCache/>
            </c:numRef>
          </c:xVal>
          <c:yVal>
            <c:numRef>
              <c:f>'Conconi Test'!$E$8:$E$26</c:f>
              <c:numCache/>
            </c:numRef>
          </c:yVal>
          <c:smooth val="1"/>
        </c:ser>
        <c:axId val="33564719"/>
        <c:axId val="33647016"/>
      </c:scatterChart>
      <c:valAx>
        <c:axId val="33564719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Speed (km/h)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647016"/>
        <c:crossesAt val="0"/>
        <c:crossBetween val="midCat"/>
        <c:dispUnits/>
      </c:valAx>
      <c:valAx>
        <c:axId val="33647016"/>
        <c:scaling>
          <c:orientation val="minMax"/>
          <c:max val="20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Pulse (bpm)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64719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brianmac.co.uk/index.htm" TargetMode="External" /><Relationship Id="rId4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66675</xdr:rowOff>
    </xdr:from>
    <xdr:to>
      <xdr:col>15</xdr:col>
      <xdr:colOff>428625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200025" y="5819775"/>
        <a:ext cx="80105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466725</xdr:colOff>
      <xdr:row>21</xdr:row>
      <xdr:rowOff>47625</xdr:rowOff>
    </xdr:from>
    <xdr:to>
      <xdr:col>15</xdr:col>
      <xdr:colOff>209550</xdr:colOff>
      <xdr:row>26</xdr:row>
      <xdr:rowOff>0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42767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coni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workbookViewId="0" topLeftCell="A1">
      <selection activeCell="O16" sqref="O16"/>
    </sheetView>
  </sheetViews>
  <sheetFormatPr defaultColWidth="9.140625" defaultRowHeight="12.75"/>
  <cols>
    <col min="1" max="1" width="5.28125" style="0" customWidth="1"/>
    <col min="2" max="2" width="10.57421875" style="0" customWidth="1"/>
    <col min="3" max="3" width="8.421875" style="0" customWidth="1"/>
    <col min="4" max="4" width="4.7109375" style="0" customWidth="1"/>
    <col min="5" max="5" width="8.421875" style="0" customWidth="1"/>
    <col min="6" max="6" width="3.8515625" style="0" customWidth="1"/>
    <col min="7" max="7" width="11.28125" style="0" customWidth="1"/>
    <col min="8" max="8" width="9.7109375" style="0" customWidth="1"/>
    <col min="9" max="9" width="7.00390625" style="0" customWidth="1"/>
    <col min="10" max="10" width="9.28125" style="0" customWidth="1"/>
    <col min="11" max="11" width="7.00390625" style="0" customWidth="1"/>
    <col min="12" max="12" width="8.00390625" style="0" customWidth="1"/>
    <col min="13" max="13" width="7.7109375" style="0" customWidth="1"/>
    <col min="15" max="15" width="6.28125" style="0" customWidth="1"/>
  </cols>
  <sheetData>
    <row r="1" spans="1:11" ht="13.5" customHeight="1">
      <c r="A1" s="8"/>
      <c r="B1" s="9"/>
      <c r="H1" s="1"/>
      <c r="I1" s="1"/>
      <c r="J1" s="6"/>
      <c r="K1" s="6"/>
    </row>
    <row r="2" spans="1:11" ht="20.25" customHeight="1">
      <c r="A2" s="8"/>
      <c r="B2" s="9"/>
      <c r="C2" s="10"/>
      <c r="D2" s="1"/>
      <c r="E2" s="1"/>
      <c r="H2" s="34" t="s">
        <v>24</v>
      </c>
      <c r="J2" s="6"/>
      <c r="K2" s="6"/>
    </row>
    <row r="3" spans="11:13" ht="15.75">
      <c r="K3" s="1"/>
      <c r="M3" s="1"/>
    </row>
    <row r="4" spans="2:15" ht="15.75">
      <c r="B4" s="1" t="s">
        <v>1</v>
      </c>
      <c r="C4" s="1"/>
      <c r="D4" s="1"/>
      <c r="E4" s="1"/>
      <c r="G4" s="1"/>
      <c r="H4" s="1"/>
      <c r="I4" s="1"/>
      <c r="K4" s="35"/>
      <c r="L4" s="1"/>
      <c r="M4" s="5" t="s">
        <v>23</v>
      </c>
      <c r="N4" s="24">
        <v>204</v>
      </c>
      <c r="O4" s="1" t="s">
        <v>0</v>
      </c>
    </row>
    <row r="5" spans="1:11" ht="15.75">
      <c r="A5" s="1"/>
      <c r="B5" s="1"/>
      <c r="C5" s="1"/>
      <c r="D5" s="1"/>
      <c r="E5" s="1"/>
      <c r="G5" s="1"/>
      <c r="H5" s="1"/>
      <c r="I5" s="1"/>
      <c r="J5" s="7"/>
      <c r="K5" s="6"/>
    </row>
    <row r="6" spans="1:11" ht="15.75">
      <c r="A6" s="1"/>
      <c r="B6" s="11" t="s">
        <v>2</v>
      </c>
      <c r="C6" s="11" t="s">
        <v>3</v>
      </c>
      <c r="D6" s="1"/>
      <c r="E6" s="11" t="s">
        <v>4</v>
      </c>
      <c r="G6" s="11" t="s">
        <v>5</v>
      </c>
      <c r="H6" s="1"/>
      <c r="I6" s="1"/>
      <c r="J6" s="7"/>
      <c r="K6" s="6"/>
    </row>
    <row r="7" spans="1:16" ht="15.75">
      <c r="A7" s="1"/>
      <c r="B7" s="11" t="s">
        <v>6</v>
      </c>
      <c r="C7" s="11" t="s">
        <v>7</v>
      </c>
      <c r="D7" s="1"/>
      <c r="E7" s="11" t="s">
        <v>8</v>
      </c>
      <c r="G7" s="11" t="s">
        <v>9</v>
      </c>
      <c r="P7" s="1"/>
    </row>
    <row r="8" spans="1:16" ht="15.75">
      <c r="A8" s="1"/>
      <c r="B8" s="4">
        <v>0</v>
      </c>
      <c r="C8" s="12"/>
      <c r="D8" s="1"/>
      <c r="E8" s="13">
        <v>108</v>
      </c>
      <c r="G8" s="14"/>
      <c r="I8" s="1" t="s">
        <v>22</v>
      </c>
      <c r="K8" s="1"/>
      <c r="L8" s="1"/>
      <c r="M8" s="1"/>
      <c r="O8" s="1"/>
      <c r="P8" s="1"/>
    </row>
    <row r="9" spans="1:16" ht="15.75">
      <c r="A9" s="1"/>
      <c r="B9" s="4">
        <v>200</v>
      </c>
      <c r="C9" s="15">
        <v>62.23</v>
      </c>
      <c r="D9" s="1"/>
      <c r="E9" s="16">
        <v>150</v>
      </c>
      <c r="G9" s="17">
        <f aca="true" t="shared" si="0" ref="G9:G26">3600/(C9*5)</f>
        <v>11.569982323638117</v>
      </c>
      <c r="I9" s="1"/>
      <c r="J9" s="1"/>
      <c r="K9" s="1"/>
      <c r="L9" s="1"/>
      <c r="M9" s="1"/>
      <c r="P9" s="1"/>
    </row>
    <row r="10" spans="1:16" ht="15.75">
      <c r="A10" s="1"/>
      <c r="B10" s="4">
        <f aca="true" t="shared" si="1" ref="B10:B26">$B9+200</f>
        <v>400</v>
      </c>
      <c r="C10" s="19">
        <v>60.23</v>
      </c>
      <c r="D10" s="1"/>
      <c r="E10" s="16">
        <v>158</v>
      </c>
      <c r="G10" s="17">
        <f t="shared" si="0"/>
        <v>11.954175659970115</v>
      </c>
      <c r="I10" s="1"/>
      <c r="J10" s="5" t="s">
        <v>10</v>
      </c>
      <c r="K10" s="24">
        <v>158</v>
      </c>
      <c r="L10" s="1" t="s">
        <v>0</v>
      </c>
      <c r="N10" s="5" t="s">
        <v>11</v>
      </c>
      <c r="O10" s="24">
        <v>198</v>
      </c>
      <c r="P10" s="1" t="s">
        <v>0</v>
      </c>
    </row>
    <row r="11" spans="1:7" ht="15.75">
      <c r="A11" s="1"/>
      <c r="B11" s="4">
        <f t="shared" si="1"/>
        <v>600</v>
      </c>
      <c r="C11" s="19">
        <v>57.49</v>
      </c>
      <c r="D11" s="1"/>
      <c r="E11" s="16">
        <v>164</v>
      </c>
      <c r="G11" s="17">
        <f t="shared" si="0"/>
        <v>12.523917202991825</v>
      </c>
    </row>
    <row r="12" spans="1:7" ht="15.75">
      <c r="A12" s="1"/>
      <c r="B12" s="4">
        <f t="shared" si="1"/>
        <v>800</v>
      </c>
      <c r="C12" s="19">
        <v>54.75</v>
      </c>
      <c r="D12" s="1"/>
      <c r="E12" s="16">
        <v>171</v>
      </c>
      <c r="G12" s="17">
        <f t="shared" si="0"/>
        <v>13.150684931506849</v>
      </c>
    </row>
    <row r="13" spans="1:16" ht="15.75">
      <c r="A13" s="1"/>
      <c r="B13" s="4">
        <f t="shared" si="1"/>
        <v>1000</v>
      </c>
      <c r="C13" s="19">
        <v>53.72</v>
      </c>
      <c r="D13" s="1"/>
      <c r="E13" s="16">
        <v>174</v>
      </c>
      <c r="G13" s="17">
        <f t="shared" si="0"/>
        <v>13.402829486224869</v>
      </c>
      <c r="I13" s="1"/>
      <c r="J13" s="5"/>
      <c r="K13" s="4"/>
      <c r="L13" s="1"/>
      <c r="M13" s="1"/>
      <c r="O13" s="1"/>
      <c r="P13" s="1"/>
    </row>
    <row r="14" spans="1:16" ht="15.75">
      <c r="A14" s="1"/>
      <c r="B14" s="20">
        <f t="shared" si="1"/>
        <v>1200</v>
      </c>
      <c r="C14" s="19">
        <v>51.8</v>
      </c>
      <c r="D14" s="1"/>
      <c r="E14" s="16">
        <v>179</v>
      </c>
      <c r="G14" s="17">
        <f t="shared" si="0"/>
        <v>13.8996138996139</v>
      </c>
      <c r="I14" s="1" t="s">
        <v>12</v>
      </c>
      <c r="J14" s="1"/>
      <c r="K14" s="1"/>
      <c r="L14" s="1"/>
      <c r="M14" s="1"/>
      <c r="O14" s="1"/>
      <c r="P14" s="1"/>
    </row>
    <row r="15" spans="1:16" ht="15.75">
      <c r="A15" s="1"/>
      <c r="B15" s="4">
        <f t="shared" si="1"/>
        <v>1400</v>
      </c>
      <c r="C15" s="19">
        <v>51.45</v>
      </c>
      <c r="D15" s="1"/>
      <c r="E15" s="16">
        <v>181</v>
      </c>
      <c r="G15" s="17">
        <f t="shared" si="0"/>
        <v>13.994169096209912</v>
      </c>
      <c r="I15" s="1"/>
      <c r="J15" s="1"/>
      <c r="K15" s="1"/>
      <c r="L15" s="1"/>
      <c r="M15" s="1"/>
      <c r="P15" s="1"/>
    </row>
    <row r="16" spans="1:16" ht="15.75">
      <c r="A16" s="1"/>
      <c r="B16" s="4">
        <f t="shared" si="1"/>
        <v>1600</v>
      </c>
      <c r="C16" s="19">
        <v>49.53</v>
      </c>
      <c r="D16" s="1"/>
      <c r="E16" s="16">
        <v>182</v>
      </c>
      <c r="G16" s="17">
        <f t="shared" si="0"/>
        <v>14.5366444579043</v>
      </c>
      <c r="I16" s="1"/>
      <c r="J16" s="2" t="s">
        <v>13</v>
      </c>
      <c r="K16" s="25">
        <v>13.99</v>
      </c>
      <c r="L16" s="1" t="s">
        <v>14</v>
      </c>
      <c r="N16" s="2" t="s">
        <v>15</v>
      </c>
      <c r="O16" s="24">
        <v>181</v>
      </c>
      <c r="P16" s="1" t="s">
        <v>0</v>
      </c>
    </row>
    <row r="17" spans="1:7" ht="15.75">
      <c r="A17" s="1"/>
      <c r="B17" s="4">
        <f t="shared" si="1"/>
        <v>1800</v>
      </c>
      <c r="C17" s="19">
        <v>48.66</v>
      </c>
      <c r="D17" s="1"/>
      <c r="E17" s="16">
        <v>188</v>
      </c>
      <c r="G17" s="17">
        <f t="shared" si="0"/>
        <v>14.796547472256474</v>
      </c>
    </row>
    <row r="18" spans="1:7" ht="15.75">
      <c r="A18" s="1"/>
      <c r="B18" s="4">
        <f t="shared" si="1"/>
        <v>2000</v>
      </c>
      <c r="C18" s="19">
        <v>47.58</v>
      </c>
      <c r="D18" s="1"/>
      <c r="E18" s="16">
        <v>190</v>
      </c>
      <c r="G18" s="17">
        <f t="shared" si="0"/>
        <v>15.132408575031528</v>
      </c>
    </row>
    <row r="19" spans="1:8" ht="15.75">
      <c r="A19" s="1"/>
      <c r="B19" s="4">
        <f t="shared" si="1"/>
        <v>2200</v>
      </c>
      <c r="C19" s="19">
        <v>45.63</v>
      </c>
      <c r="D19" s="1"/>
      <c r="E19" s="16">
        <v>192</v>
      </c>
      <c r="G19" s="17">
        <f t="shared" si="0"/>
        <v>15.779092702169624</v>
      </c>
      <c r="H19" s="18"/>
    </row>
    <row r="20" spans="1:9" ht="15.75">
      <c r="A20" s="1"/>
      <c r="B20" s="4">
        <f t="shared" si="1"/>
        <v>2400</v>
      </c>
      <c r="C20" s="19">
        <v>43.45</v>
      </c>
      <c r="D20" s="1"/>
      <c r="E20" s="16">
        <v>196</v>
      </c>
      <c r="G20" s="17">
        <f t="shared" si="0"/>
        <v>16.57077100115075</v>
      </c>
      <c r="H20" s="18"/>
      <c r="I20" s="1" t="s">
        <v>16</v>
      </c>
    </row>
    <row r="21" spans="1:16" ht="15.75">
      <c r="A21" s="1"/>
      <c r="B21" s="4">
        <f t="shared" si="1"/>
        <v>2600</v>
      </c>
      <c r="C21" s="19">
        <v>42.19</v>
      </c>
      <c r="D21" s="1"/>
      <c r="E21" s="16">
        <v>200</v>
      </c>
      <c r="G21" s="17">
        <f t="shared" si="0"/>
        <v>17.065655368570752</v>
      </c>
      <c r="H21" s="18"/>
      <c r="K21" s="26"/>
      <c r="L21" s="1"/>
      <c r="M21" s="1"/>
      <c r="P21" s="1"/>
    </row>
    <row r="22" spans="1:12" ht="15.75">
      <c r="A22" s="1"/>
      <c r="B22" s="4">
        <f t="shared" si="1"/>
        <v>2800</v>
      </c>
      <c r="C22" s="19">
        <v>40.74</v>
      </c>
      <c r="D22" s="1"/>
      <c r="E22" s="16">
        <v>203</v>
      </c>
      <c r="G22" s="17">
        <f t="shared" si="0"/>
        <v>17.67304860088365</v>
      </c>
      <c r="H22" s="18"/>
      <c r="I22" s="1"/>
      <c r="J22" s="5" t="s">
        <v>17</v>
      </c>
      <c r="K22" s="28">
        <f>(2.917*K16)+(0.000617*POWER(K16,3))</f>
        <v>42.498252630783</v>
      </c>
      <c r="L22" s="29" t="s">
        <v>21</v>
      </c>
    </row>
    <row r="23" spans="1:16" ht="15.75">
      <c r="A23" s="1"/>
      <c r="B23" s="4">
        <f t="shared" si="1"/>
        <v>3000</v>
      </c>
      <c r="C23" s="21">
        <v>40.05</v>
      </c>
      <c r="D23" s="1"/>
      <c r="E23" s="16">
        <v>205</v>
      </c>
      <c r="G23" s="17">
        <f t="shared" si="0"/>
        <v>17.97752808988764</v>
      </c>
      <c r="H23" s="18"/>
      <c r="I23" s="1"/>
      <c r="J23" s="1"/>
      <c r="K23" s="30"/>
      <c r="L23" s="30"/>
      <c r="M23" s="30"/>
      <c r="O23" s="30"/>
      <c r="P23" s="1"/>
    </row>
    <row r="24" spans="1:16" ht="15.75">
      <c r="A24" s="1"/>
      <c r="B24" s="4">
        <f t="shared" si="1"/>
        <v>3200</v>
      </c>
      <c r="C24" s="21">
        <v>37.83</v>
      </c>
      <c r="D24" s="1"/>
      <c r="E24" s="16">
        <v>206</v>
      </c>
      <c r="G24" s="17">
        <f t="shared" si="0"/>
        <v>19.032513877874706</v>
      </c>
      <c r="H24" s="18"/>
      <c r="J24" s="31" t="s">
        <v>18</v>
      </c>
      <c r="K24" s="28">
        <f>((N4*16.55)+(O10*36.07)-(K10*52.62))/(O10-K10)</f>
        <v>55.102500000000006</v>
      </c>
      <c r="L24" s="27" t="s">
        <v>21</v>
      </c>
      <c r="O24" s="30"/>
      <c r="P24" s="1"/>
    </row>
    <row r="25" spans="1:9" ht="15.75">
      <c r="A25" s="1"/>
      <c r="B25" s="4">
        <f t="shared" si="1"/>
        <v>3400</v>
      </c>
      <c r="C25" s="22"/>
      <c r="D25" s="3"/>
      <c r="E25" s="23"/>
      <c r="G25" s="17" t="e">
        <f t="shared" si="0"/>
        <v>#DIV/0!</v>
      </c>
      <c r="H25" s="18"/>
      <c r="I25" s="1"/>
    </row>
    <row r="26" spans="1:12" ht="15.75">
      <c r="A26" s="1"/>
      <c r="B26" s="4">
        <f t="shared" si="1"/>
        <v>3600</v>
      </c>
      <c r="C26" s="33"/>
      <c r="D26" s="3"/>
      <c r="E26" s="33"/>
      <c r="G26" s="17" t="e">
        <f t="shared" si="0"/>
        <v>#DIV/0!</v>
      </c>
      <c r="H26" s="18"/>
      <c r="I26" s="1"/>
      <c r="J26" s="5" t="s">
        <v>19</v>
      </c>
      <c r="K26" s="32">
        <f>K22/K24*100</f>
        <v>77.1258157629563</v>
      </c>
      <c r="L26" s="30" t="s">
        <v>20</v>
      </c>
    </row>
    <row r="27" spans="1:9" ht="15.75">
      <c r="A27" s="1"/>
      <c r="B27" s="1"/>
      <c r="C27" s="1"/>
      <c r="D27" s="1"/>
      <c r="E27" s="1"/>
      <c r="G27" s="1"/>
      <c r="H27" s="1"/>
      <c r="I27" s="1"/>
    </row>
    <row r="40" spans="1:9" ht="15.75">
      <c r="A40" s="1"/>
      <c r="B40" s="1"/>
      <c r="C40" s="1"/>
      <c r="D40" s="1"/>
      <c r="E40" s="1"/>
      <c r="G40" s="1"/>
      <c r="H40" s="1"/>
      <c r="I40" s="1"/>
    </row>
    <row r="68" spans="3:9" ht="15">
      <c r="C68" s="36" t="s">
        <v>25</v>
      </c>
      <c r="D68" s="36"/>
      <c r="E68" s="36"/>
      <c r="F68" s="36"/>
      <c r="G68" s="36"/>
      <c r="H68" s="36"/>
      <c r="I68" s="36"/>
    </row>
  </sheetData>
  <sheetProtection password="CA77" sheet="1" objects="1" scenarios="1" selectLockedCells="1"/>
  <mergeCells count="1">
    <mergeCell ref="C68:I68"/>
  </mergeCells>
  <hyperlinks>
    <hyperlink ref="C68" r:id="rId1" display="For more details on this topic please select this link"/>
  </hyperlinks>
  <printOptions/>
  <pageMargins left="0.75" right="0.75" top="1" bottom="1" header="0.5" footer="0.5"/>
  <pageSetup horizontalDpi="300" verticalDpi="300" orientation="landscape" paperSize="9" r:id="rId3"/>
  <headerFooter alignWithMargins="0">
    <oddFooter>&amp;L© Sports Coach 2001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2001-06-06T13:41:54Z</cp:lastPrinted>
  <dcterms:created xsi:type="dcterms:W3CDTF">1999-02-07T17:50:18Z</dcterms:created>
  <dcterms:modified xsi:type="dcterms:W3CDTF">2009-01-16T19:23:29Z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