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75" windowWidth="9360" windowHeight="4950" activeTab="0"/>
  </bookViews>
  <sheets>
    <sheet name="40 miles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<sst xmlns="http://schemas.openxmlformats.org/spreadsheetml/2006/main" count="12" uniqueCount="12">
  <si>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Week</t>
  </si>
  <si>
    <t>Total Mileage</t>
  </si>
  <si>
    <t>Mon</t>
  </si>
  <si>
    <t>Wed</t>
  </si>
  <si>
    <t>Thur</t>
  </si>
  <si>
    <t>Fri</t>
  </si>
  <si>
    <t>Sun</t>
  </si>
  <si>
    <t xml:space="preserve">Training programme to build up to 40 miles/week </t>
  </si>
  <si>
    <t>in preparation to undertake a Marathon programme</t>
  </si>
  <si>
    <t xml:space="preserve">Enter your current weekly mileage: </t>
  </si>
  <si>
    <t xml:space="preserve"> miles/week</t>
  </si>
  <si>
    <t>For more details on this topic please select this link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</si>
</sst>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.00000"/>
    <numFmt numFmtId="167" formatCode="0.0000"/>
    <numFmt numFmtId="168" formatCode="0.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4"/>
      <color indexed="10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2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165" fontId="4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6" fillId="2" borderId="0" xfId="0" applyFont="1" applyFill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9" fontId="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2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381000</xdr:colOff>
      <xdr:row>2</xdr:row>
      <xdr:rowOff>0</xdr:rowOff>
    </xdr:from>
    <xdr:to>
      <xdr:col>11</xdr:col>
      <xdr:colOff>9525</xdr:colOff>
      <xdr:row>6</xdr:row>
      <xdr:rowOff>38100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323850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tpmar.htm" TargetMode="External" /><Relationship Id="rId2" Type="http://schemas.openxmlformats.org/officeDocument/2006/relationships/hyperlink" Target="http://www.brianmac.co.uk/longdist/tpmar.ht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showGridLines="0" tabSelected="1" workbookViewId="0" topLeftCell="A6">
      <selection activeCell="B55" sqref="B55:H55"/>
    </sheetView>
  </sheetViews>
  <sheetFormatPr defaultColWidth="9.140625" defaultRowHeight="12.75"/>
  <cols>
    <col min="1" max="1" width="7.8515625" style="0" customWidth="1"/>
    <col min="2" max="2" width="9.7109375" style="0" customWidth="1"/>
    <col min="3" max="3" width="10.7109375" style="0" customWidth="1"/>
    <col min="4" max="4" width="3.8515625" style="0" customWidth="1"/>
    <col min="5" max="5" width="8.140625" style="0" customWidth="1"/>
    <col min="6" max="6" width="6.421875" style="0" customWidth="1"/>
    <col min="7" max="7" width="7.28125" style="0" customWidth="1"/>
    <col min="8" max="9" width="6.5742187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3" spans="2:10" ht="18.75" customHeight="1">
      <c r="B3" s="14" t="s">
        <v>7</v>
      </c>
      <c r="C3" s="14"/>
      <c r="D3" s="14"/>
      <c r="E3" s="14"/>
      <c r="F3" s="14"/>
      <c r="G3" s="14"/>
      <c r="H3" s="14"/>
      <c r="I3" s="14"/>
      <c r="J3" s="1"/>
    </row>
    <row r="4" spans="2:10" ht="18.75" customHeight="1">
      <c r="B4" s="14" t="s">
        <v>8</v>
      </c>
      <c r="C4" s="14"/>
      <c r="D4" s="14"/>
      <c r="E4" s="14"/>
      <c r="F4" s="14"/>
      <c r="G4" s="14"/>
      <c r="H4" s="14"/>
      <c r="I4" s="14"/>
      <c r="J4" s="1"/>
    </row>
    <row r="5" spans="3:10" ht="18.75">
      <c r="C5" s="2"/>
      <c r="D5" s="1"/>
      <c r="E5" s="1"/>
      <c r="F5" s="1"/>
      <c r="G5" s="1"/>
      <c r="H5" s="1"/>
      <c r="I5" s="1"/>
      <c r="J5" s="1"/>
    </row>
    <row r="6" spans="3:10" ht="15.75">
      <c r="C6" s="3"/>
      <c r="D6" s="7"/>
      <c r="E6" s="8" t="s">
        <v>9</v>
      </c>
      <c r="F6" s="11">
        <v>15</v>
      </c>
      <c r="G6" s="3" t="s">
        <v>10</v>
      </c>
      <c r="H6" s="1"/>
      <c r="I6" s="1"/>
      <c r="J6" s="1"/>
    </row>
    <row r="7" spans="8:10" ht="12.75">
      <c r="H7" s="1"/>
      <c r="I7" s="1"/>
      <c r="J7" s="1"/>
    </row>
    <row r="8" spans="2:10" ht="12.75">
      <c r="B8" s="12" t="s">
        <v>0</v>
      </c>
      <c r="C8" s="13" t="s">
        <v>1</v>
      </c>
      <c r="D8" s="5"/>
      <c r="E8" s="12" t="s">
        <v>2</v>
      </c>
      <c r="F8" s="12" t="s">
        <v>3</v>
      </c>
      <c r="G8" s="12" t="s">
        <v>4</v>
      </c>
      <c r="H8" s="12" t="s">
        <v>5</v>
      </c>
      <c r="I8" s="12" t="s">
        <v>6</v>
      </c>
      <c r="J8" s="1"/>
    </row>
    <row r="9" spans="2:10" ht="12.75">
      <c r="B9" s="4">
        <v>1</v>
      </c>
      <c r="C9" s="6">
        <f>F6</f>
        <v>15</v>
      </c>
      <c r="D9" s="6"/>
      <c r="E9" s="6">
        <f>C9/8</f>
        <v>1.875</v>
      </c>
      <c r="F9" s="6">
        <f>C9/16*3</f>
        <v>2.8125</v>
      </c>
      <c r="G9" s="6">
        <f>C9/4</f>
        <v>3.75</v>
      </c>
      <c r="H9" s="6">
        <f>C9/8</f>
        <v>1.875</v>
      </c>
      <c r="I9" s="6">
        <f>C9/16*5</f>
        <v>4.6875</v>
      </c>
      <c r="J9" s="9"/>
    </row>
    <row r="10" spans="2:10" ht="12.75">
      <c r="B10" s="4">
        <f>B9+1</f>
        <v>2</v>
      </c>
      <c r="C10" s="6">
        <f>C9*1.1</f>
        <v>16.5</v>
      </c>
      <c r="D10" s="6"/>
      <c r="E10" s="6">
        <f>C10/8</f>
        <v>2.0625</v>
      </c>
      <c r="F10" s="6">
        <f>C10/16*3</f>
        <v>3.09375</v>
      </c>
      <c r="G10" s="6">
        <f>C10/4</f>
        <v>4.125</v>
      </c>
      <c r="H10" s="6">
        <f>C10/8</f>
        <v>2.0625</v>
      </c>
      <c r="I10" s="6">
        <f>C10/16*5</f>
        <v>5.15625</v>
      </c>
      <c r="J10" s="9"/>
    </row>
    <row r="11" spans="2:10" ht="12.75">
      <c r="B11" s="4">
        <f aca="true" t="shared" si="0" ref="B11:B36">B10+1</f>
        <v>3</v>
      </c>
      <c r="C11" s="6">
        <f>C10*1.1</f>
        <v>18.150000000000002</v>
      </c>
      <c r="D11" s="6"/>
      <c r="E11" s="6">
        <f>C11/8</f>
        <v>2.2687500000000003</v>
      </c>
      <c r="F11" s="6">
        <f>C11/16*3</f>
        <v>3.403125</v>
      </c>
      <c r="G11" s="6">
        <f>C11/4</f>
        <v>4.5375000000000005</v>
      </c>
      <c r="H11" s="6">
        <f>C11/8</f>
        <v>2.2687500000000003</v>
      </c>
      <c r="I11" s="6">
        <f>C11/16*5</f>
        <v>5.671875000000001</v>
      </c>
      <c r="J11" s="9"/>
    </row>
    <row r="12" spans="2:10" ht="12.75">
      <c r="B12" s="4">
        <f t="shared" si="0"/>
        <v>4</v>
      </c>
      <c r="C12" s="6">
        <f>C9/2</f>
        <v>7.5</v>
      </c>
      <c r="D12" s="6"/>
      <c r="E12" s="6">
        <f>C12/8</f>
        <v>0.9375</v>
      </c>
      <c r="F12" s="6">
        <f>C12/16*3</f>
        <v>1.40625</v>
      </c>
      <c r="G12" s="6">
        <f>C12/4</f>
        <v>1.875</v>
      </c>
      <c r="H12" s="6">
        <f>C12/8</f>
        <v>0.9375</v>
      </c>
      <c r="I12" s="6">
        <f>C12/16*5</f>
        <v>2.34375</v>
      </c>
      <c r="J12" s="9"/>
    </row>
    <row r="13" spans="2:9" ht="12.75">
      <c r="B13" s="4"/>
      <c r="C13" s="6"/>
      <c r="D13" s="6"/>
      <c r="E13" s="6"/>
      <c r="F13" s="6"/>
      <c r="G13" s="6"/>
      <c r="H13" s="6"/>
      <c r="I13" s="6"/>
    </row>
    <row r="14" spans="2:10" ht="12.75">
      <c r="B14" s="4">
        <f>B12+1</f>
        <v>5</v>
      </c>
      <c r="C14" s="6">
        <f>C11*1.1</f>
        <v>19.965000000000003</v>
      </c>
      <c r="D14" s="6"/>
      <c r="E14" s="6">
        <f>C14/8</f>
        <v>2.4956250000000004</v>
      </c>
      <c r="F14" s="6">
        <f>C14/16*3</f>
        <v>3.7434375000000006</v>
      </c>
      <c r="G14" s="6">
        <f>C14/4</f>
        <v>4.991250000000001</v>
      </c>
      <c r="H14" s="6">
        <f>C14/8</f>
        <v>2.4956250000000004</v>
      </c>
      <c r="I14" s="6">
        <f>C14/16*5</f>
        <v>6.239062500000001</v>
      </c>
      <c r="J14" s="1"/>
    </row>
    <row r="15" spans="2:10" ht="12.75">
      <c r="B15" s="4">
        <f t="shared" si="0"/>
        <v>6</v>
      </c>
      <c r="C15" s="6">
        <f>C14*1.1</f>
        <v>21.961500000000004</v>
      </c>
      <c r="D15" s="6"/>
      <c r="E15" s="6">
        <f>C15/8</f>
        <v>2.7451875000000006</v>
      </c>
      <c r="F15" s="6">
        <f>C15/16*3</f>
        <v>4.117781250000001</v>
      </c>
      <c r="G15" s="6">
        <f>C15/4</f>
        <v>5.490375000000001</v>
      </c>
      <c r="H15" s="6">
        <f>C15/8</f>
        <v>2.7451875000000006</v>
      </c>
      <c r="I15" s="6">
        <f>C15/16*5</f>
        <v>6.862968750000001</v>
      </c>
      <c r="J15" s="1"/>
    </row>
    <row r="16" spans="2:10" ht="12.75">
      <c r="B16" s="4">
        <f t="shared" si="0"/>
        <v>7</v>
      </c>
      <c r="C16" s="6">
        <f>C15*1.1</f>
        <v>24.157650000000007</v>
      </c>
      <c r="D16" s="6"/>
      <c r="E16" s="6">
        <f>C16/8</f>
        <v>3.019706250000001</v>
      </c>
      <c r="F16" s="6">
        <f>C16/16*3</f>
        <v>4.529559375000002</v>
      </c>
      <c r="G16" s="6">
        <f>C16/4</f>
        <v>6.039412500000002</v>
      </c>
      <c r="H16" s="6">
        <f>C16/8</f>
        <v>3.019706250000001</v>
      </c>
      <c r="I16" s="6">
        <f>C16/16*5</f>
        <v>7.549265625000002</v>
      </c>
      <c r="J16" s="1"/>
    </row>
    <row r="17" spans="2:10" ht="12.75">
      <c r="B17" s="4">
        <f t="shared" si="0"/>
        <v>8</v>
      </c>
      <c r="C17" s="6">
        <f>C14/2</f>
        <v>9.982500000000002</v>
      </c>
      <c r="D17" s="6"/>
      <c r="E17" s="6">
        <f>C17/8</f>
        <v>1.2478125000000002</v>
      </c>
      <c r="F17" s="6">
        <f>C17/16*3</f>
        <v>1.8717187500000003</v>
      </c>
      <c r="G17" s="6">
        <f>C17/4</f>
        <v>2.4956250000000004</v>
      </c>
      <c r="H17" s="6">
        <f>C17/8</f>
        <v>1.2478125000000002</v>
      </c>
      <c r="I17" s="6">
        <f>C17/16*5</f>
        <v>3.1195312500000005</v>
      </c>
      <c r="J17" s="1"/>
    </row>
    <row r="18" spans="2:10" ht="12.75">
      <c r="B18" s="4"/>
      <c r="C18" s="6"/>
      <c r="D18" s="6"/>
      <c r="E18" s="6"/>
      <c r="F18" s="6"/>
      <c r="G18" s="6"/>
      <c r="H18" s="6"/>
      <c r="I18" s="6"/>
      <c r="J18" s="1"/>
    </row>
    <row r="19" spans="2:9" ht="12.75">
      <c r="B19" s="4">
        <f>B17+1</f>
        <v>9</v>
      </c>
      <c r="C19" s="6">
        <f>IF(C16&gt;40,0,C16*1.1)</f>
        <v>26.57341500000001</v>
      </c>
      <c r="D19" s="6"/>
      <c r="E19" s="6">
        <f>C19/8</f>
        <v>3.3216768750000014</v>
      </c>
      <c r="F19" s="6">
        <f>C19/16*3</f>
        <v>4.982515312500002</v>
      </c>
      <c r="G19" s="6">
        <f>C19/4</f>
        <v>6.643353750000003</v>
      </c>
      <c r="H19" s="6">
        <f>C19/8</f>
        <v>3.3216768750000014</v>
      </c>
      <c r="I19" s="6">
        <f>C19/16*5</f>
        <v>8.304192187500004</v>
      </c>
    </row>
    <row r="20" spans="2:9" ht="12.75">
      <c r="B20" s="4">
        <f t="shared" si="0"/>
        <v>10</v>
      </c>
      <c r="C20" s="6">
        <f>IF(C19&gt;40,0,C19*1.1)</f>
        <v>29.230756500000016</v>
      </c>
      <c r="D20" s="6"/>
      <c r="E20" s="6">
        <f>C20/8</f>
        <v>3.653844562500002</v>
      </c>
      <c r="F20" s="6">
        <f>C20/16*3</f>
        <v>5.480766843750003</v>
      </c>
      <c r="G20" s="6">
        <f>C20/4</f>
        <v>7.307689125000004</v>
      </c>
      <c r="H20" s="6">
        <f>C20/8</f>
        <v>3.653844562500002</v>
      </c>
      <c r="I20" s="6">
        <f>C20/16*5</f>
        <v>9.134611406250006</v>
      </c>
    </row>
    <row r="21" spans="2:9" ht="12.75">
      <c r="B21" s="4">
        <f t="shared" si="0"/>
        <v>11</v>
      </c>
      <c r="C21" s="6">
        <f>IF(C20&gt;40,0,C20*1.1)</f>
        <v>32.15383215000002</v>
      </c>
      <c r="D21" s="6"/>
      <c r="E21" s="6">
        <f>C21/8</f>
        <v>4.019229018750003</v>
      </c>
      <c r="F21" s="6">
        <f>C21/16*3</f>
        <v>6.0288435281250035</v>
      </c>
      <c r="G21" s="6">
        <f>C21/4</f>
        <v>8.038458037500005</v>
      </c>
      <c r="H21" s="6">
        <f>C21/8</f>
        <v>4.019229018750003</v>
      </c>
      <c r="I21" s="6">
        <f>C21/16*5</f>
        <v>10.048072546875007</v>
      </c>
    </row>
    <row r="22" spans="2:9" ht="12.75">
      <c r="B22" s="4">
        <f t="shared" si="0"/>
        <v>12</v>
      </c>
      <c r="C22" s="6">
        <f>IF(C19&gt;40,0,C19/2)</f>
        <v>13.286707500000006</v>
      </c>
      <c r="D22" s="6"/>
      <c r="E22" s="6">
        <f>C22/8</f>
        <v>1.6608384375000007</v>
      </c>
      <c r="F22" s="6">
        <f>C22/16*3</f>
        <v>2.491257656250001</v>
      </c>
      <c r="G22" s="6">
        <f>C22/4</f>
        <v>3.3216768750000014</v>
      </c>
      <c r="H22" s="6">
        <f>C22/8</f>
        <v>1.6608384375000007</v>
      </c>
      <c r="I22" s="6">
        <f>C22/16*5</f>
        <v>4.152096093750002</v>
      </c>
    </row>
    <row r="23" spans="2:9" ht="12.75">
      <c r="B23" s="4"/>
      <c r="C23" s="6"/>
      <c r="D23" s="6"/>
      <c r="E23" s="6"/>
      <c r="F23" s="6"/>
      <c r="G23" s="6"/>
      <c r="H23" s="6"/>
      <c r="I23" s="6"/>
    </row>
    <row r="24" spans="2:9" ht="12.75">
      <c r="B24" s="4">
        <f>B22+1</f>
        <v>13</v>
      </c>
      <c r="C24" s="6">
        <f>IF(C21&gt;40,0,C21*1.1)</f>
        <v>35.369215365000024</v>
      </c>
      <c r="D24" s="6"/>
      <c r="E24" s="6">
        <f>C24/8</f>
        <v>4.421151920625003</v>
      </c>
      <c r="F24" s="6">
        <f>C24/16*3</f>
        <v>6.631727880937504</v>
      </c>
      <c r="G24" s="6">
        <f>C24/4</f>
        <v>8.842303841250006</v>
      </c>
      <c r="H24" s="6">
        <f>C24/8</f>
        <v>4.421151920625003</v>
      </c>
      <c r="I24" s="6">
        <f>C24/16*5</f>
        <v>11.052879801562508</v>
      </c>
    </row>
    <row r="25" spans="2:9" ht="12.75">
      <c r="B25" s="4">
        <f t="shared" si="0"/>
        <v>14</v>
      </c>
      <c r="C25" s="6">
        <f>IF(C24&gt;40,0,C24*1.1)</f>
        <v>38.90613690150003</v>
      </c>
      <c r="D25" s="6"/>
      <c r="E25" s="6">
        <f>C25/8</f>
        <v>4.863267112687503</v>
      </c>
      <c r="F25" s="6">
        <f>C25/16*3</f>
        <v>7.2949006690312554</v>
      </c>
      <c r="G25" s="6">
        <f>C25/4</f>
        <v>9.726534225375007</v>
      </c>
      <c r="H25" s="6">
        <f>C25/8</f>
        <v>4.863267112687503</v>
      </c>
      <c r="I25" s="6">
        <f>C25/16*5</f>
        <v>12.158167781718758</v>
      </c>
    </row>
    <row r="26" spans="2:9" ht="12.75">
      <c r="B26" s="4">
        <f t="shared" si="0"/>
        <v>15</v>
      </c>
      <c r="C26" s="6">
        <f>IF(C25&gt;40,0,C25*1.1)</f>
        <v>42.79675059165003</v>
      </c>
      <c r="D26" s="6"/>
      <c r="E26" s="6">
        <f>C26/8</f>
        <v>5.349593823956254</v>
      </c>
      <c r="F26" s="6">
        <f>C26/16*3</f>
        <v>8.02439073593438</v>
      </c>
      <c r="G26" s="6">
        <f>C26/4</f>
        <v>10.699187647912508</v>
      </c>
      <c r="H26" s="6">
        <f>C26/8</f>
        <v>5.349593823956254</v>
      </c>
      <c r="I26" s="6">
        <f>C26/16*5</f>
        <v>13.373984559890635</v>
      </c>
    </row>
    <row r="27" spans="2:9" ht="12.75">
      <c r="B27" s="4">
        <f t="shared" si="0"/>
        <v>16</v>
      </c>
      <c r="C27" s="6">
        <f>IF(C26&gt;0,C24/2,0)</f>
        <v>17.684607682500012</v>
      </c>
      <c r="D27" s="6"/>
      <c r="E27" s="6">
        <f>C27/8</f>
        <v>2.2105759603125015</v>
      </c>
      <c r="F27" s="6">
        <f>C27/16*3</f>
        <v>3.315863940468752</v>
      </c>
      <c r="G27" s="6">
        <f>C27/4</f>
        <v>4.421151920625003</v>
      </c>
      <c r="H27" s="6">
        <f>C27/8</f>
        <v>2.2105759603125015</v>
      </c>
      <c r="I27" s="6">
        <f>C27/16*5</f>
        <v>5.526439900781254</v>
      </c>
    </row>
    <row r="28" spans="2:9" ht="12.75">
      <c r="B28" s="4"/>
      <c r="C28" s="6"/>
      <c r="D28" s="6"/>
      <c r="E28" s="6"/>
      <c r="F28" s="6"/>
      <c r="G28" s="6"/>
      <c r="H28" s="6"/>
      <c r="I28" s="6"/>
    </row>
    <row r="29" spans="2:10" ht="12.75">
      <c r="B29" s="4">
        <f>B27+1</f>
        <v>17</v>
      </c>
      <c r="C29" s="6">
        <f>IF(C26&gt;40,0,C26*1.1)</f>
        <v>0</v>
      </c>
      <c r="D29" s="6"/>
      <c r="E29" s="6">
        <f>C29/8</f>
        <v>0</v>
      </c>
      <c r="F29" s="6">
        <f>C29/16*3</f>
        <v>0</v>
      </c>
      <c r="G29" s="6">
        <f>C29/4</f>
        <v>0</v>
      </c>
      <c r="H29" s="6">
        <f>C29/8</f>
        <v>0</v>
      </c>
      <c r="I29" s="6">
        <f>C29/16*5</f>
        <v>0</v>
      </c>
      <c r="J29" s="10"/>
    </row>
    <row r="30" spans="2:10" ht="12.75">
      <c r="B30" s="4">
        <f t="shared" si="0"/>
        <v>18</v>
      </c>
      <c r="C30" s="6">
        <f>IF(C29&gt;40,0,C29*1.1)</f>
        <v>0</v>
      </c>
      <c r="D30" s="6"/>
      <c r="E30" s="6">
        <f>C30/8</f>
        <v>0</v>
      </c>
      <c r="F30" s="6">
        <f>C30/16*3</f>
        <v>0</v>
      </c>
      <c r="G30" s="6">
        <f>C30/4</f>
        <v>0</v>
      </c>
      <c r="H30" s="6">
        <f>C30/8</f>
        <v>0</v>
      </c>
      <c r="I30" s="6">
        <f>C30/16*5</f>
        <v>0</v>
      </c>
      <c r="J30" s="10"/>
    </row>
    <row r="31" spans="2:10" ht="12.75">
      <c r="B31" s="4">
        <f t="shared" si="0"/>
        <v>19</v>
      </c>
      <c r="C31" s="6">
        <f>IF(C30&gt;40,0,C30*1.1)</f>
        <v>0</v>
      </c>
      <c r="D31" s="6"/>
      <c r="E31" s="6">
        <f>C31/8</f>
        <v>0</v>
      </c>
      <c r="F31" s="6">
        <f>C31/16*3</f>
        <v>0</v>
      </c>
      <c r="G31" s="6">
        <f>C31/4</f>
        <v>0</v>
      </c>
      <c r="H31" s="6">
        <f>C31/8</f>
        <v>0</v>
      </c>
      <c r="I31" s="6">
        <f>C31/16*5</f>
        <v>0</v>
      </c>
      <c r="J31" s="10"/>
    </row>
    <row r="32" spans="2:10" ht="12.75">
      <c r="B32" s="4">
        <f t="shared" si="0"/>
        <v>20</v>
      </c>
      <c r="C32" s="6">
        <f>IF(C31&gt;0,C29/2,0)</f>
        <v>0</v>
      </c>
      <c r="D32" s="6"/>
      <c r="E32" s="6">
        <f>C32/8</f>
        <v>0</v>
      </c>
      <c r="F32" s="6">
        <f>C32/16*3</f>
        <v>0</v>
      </c>
      <c r="G32" s="6">
        <f>C32/4</f>
        <v>0</v>
      </c>
      <c r="H32" s="6">
        <f>C32/8</f>
        <v>0</v>
      </c>
      <c r="I32" s="6">
        <f>C32/16*5</f>
        <v>0</v>
      </c>
      <c r="J32" s="10"/>
    </row>
    <row r="33" spans="2:9" ht="12.75">
      <c r="B33" s="4"/>
      <c r="C33" s="6"/>
      <c r="D33" s="6"/>
      <c r="E33" s="6"/>
      <c r="F33" s="6"/>
      <c r="G33" s="6"/>
      <c r="H33" s="6"/>
      <c r="I33" s="6"/>
    </row>
    <row r="34" spans="2:10" ht="12.75">
      <c r="B34" s="4">
        <f>B32+1</f>
        <v>21</v>
      </c>
      <c r="C34" s="6">
        <f>IF(C31&gt;40,0,C31*1.1)</f>
        <v>0</v>
      </c>
      <c r="D34" s="6"/>
      <c r="E34" s="6">
        <f>C34/8</f>
        <v>0</v>
      </c>
      <c r="F34" s="6">
        <f>C34/16*3</f>
        <v>0</v>
      </c>
      <c r="G34" s="6">
        <f>C34/4</f>
        <v>0</v>
      </c>
      <c r="H34" s="6">
        <f>C34/8</f>
        <v>0</v>
      </c>
      <c r="I34" s="6">
        <f>C34/16*5</f>
        <v>0</v>
      </c>
      <c r="J34" s="10"/>
    </row>
    <row r="35" spans="2:10" ht="12.75">
      <c r="B35" s="4">
        <f t="shared" si="0"/>
        <v>22</v>
      </c>
      <c r="C35" s="6">
        <f>IF(C34&gt;40,0,C34*1.1)</f>
        <v>0</v>
      </c>
      <c r="D35" s="6"/>
      <c r="E35" s="6">
        <f>C35/8</f>
        <v>0</v>
      </c>
      <c r="F35" s="6">
        <f>C35/16*3</f>
        <v>0</v>
      </c>
      <c r="G35" s="6">
        <f>C35/4</f>
        <v>0</v>
      </c>
      <c r="H35" s="6">
        <f>C35/8</f>
        <v>0</v>
      </c>
      <c r="I35" s="6">
        <f>C35/16*5</f>
        <v>0</v>
      </c>
      <c r="J35" s="10"/>
    </row>
    <row r="36" spans="2:10" ht="12.75">
      <c r="B36" s="4">
        <f t="shared" si="0"/>
        <v>23</v>
      </c>
      <c r="C36" s="6">
        <f>IF(C35&gt;40,0,C35*1.1)</f>
        <v>0</v>
      </c>
      <c r="D36" s="6"/>
      <c r="E36" s="6">
        <f>C36/8</f>
        <v>0</v>
      </c>
      <c r="F36" s="6">
        <f>C36/16*3</f>
        <v>0</v>
      </c>
      <c r="G36" s="6">
        <f>C36/4</f>
        <v>0</v>
      </c>
      <c r="H36" s="6">
        <f>C36/8</f>
        <v>0</v>
      </c>
      <c r="I36" s="6">
        <f>C36/16*5</f>
        <v>0</v>
      </c>
      <c r="J36" s="10"/>
    </row>
    <row r="37" spans="2:10" ht="12.75">
      <c r="B37" s="4">
        <v>24</v>
      </c>
      <c r="C37" s="6">
        <f>IF(C36&gt;0,C34/2,0)</f>
        <v>0</v>
      </c>
      <c r="D37" s="6"/>
      <c r="E37" s="6">
        <f>C37/8</f>
        <v>0</v>
      </c>
      <c r="F37" s="6">
        <f>C37/16*3</f>
        <v>0</v>
      </c>
      <c r="G37" s="6">
        <f>C37/4</f>
        <v>0</v>
      </c>
      <c r="H37" s="6">
        <f>C37/8</f>
        <v>0</v>
      </c>
      <c r="I37" s="6">
        <f>C37/16*5</f>
        <v>0</v>
      </c>
      <c r="J37" s="10"/>
    </row>
    <row r="38" spans="2:5" ht="12.75">
      <c r="B38" s="4"/>
      <c r="E38" s="4"/>
    </row>
    <row r="39" spans="2:9" ht="12.75">
      <c r="B39" s="4">
        <f>B37+1</f>
        <v>25</v>
      </c>
      <c r="C39" s="6">
        <f>IF(C36&gt;40,0,C36*1.1)</f>
        <v>0</v>
      </c>
      <c r="D39" s="6"/>
      <c r="E39" s="6">
        <f>C39/8</f>
        <v>0</v>
      </c>
      <c r="F39" s="6">
        <f>C39/16*3</f>
        <v>0</v>
      </c>
      <c r="G39" s="6">
        <f>C39/4</f>
        <v>0</v>
      </c>
      <c r="H39" s="6">
        <f>C39/8</f>
        <v>0</v>
      </c>
      <c r="I39" s="6">
        <f>C39/16*5</f>
        <v>0</v>
      </c>
    </row>
    <row r="40" spans="2:9" ht="12.75">
      <c r="B40" s="4">
        <f>B39+1</f>
        <v>26</v>
      </c>
      <c r="C40" s="6">
        <f>IF(C39&gt;40,0,C39*1.1)</f>
        <v>0</v>
      </c>
      <c r="D40" s="6"/>
      <c r="E40" s="6">
        <f>C40/8</f>
        <v>0</v>
      </c>
      <c r="F40" s="6">
        <f>C40/16*3</f>
        <v>0</v>
      </c>
      <c r="G40" s="6">
        <f>C40/4</f>
        <v>0</v>
      </c>
      <c r="H40" s="6">
        <f>C40/8</f>
        <v>0</v>
      </c>
      <c r="I40" s="6">
        <f>C40/16*5</f>
        <v>0</v>
      </c>
    </row>
    <row r="41" spans="2:9" ht="12.75">
      <c r="B41" s="4">
        <f>B40+1</f>
        <v>27</v>
      </c>
      <c r="C41" s="6">
        <f>IF(C40&gt;40,0,C40*1.1)</f>
        <v>0</v>
      </c>
      <c r="D41" s="6"/>
      <c r="E41" s="6">
        <f>C41/8</f>
        <v>0</v>
      </c>
      <c r="F41" s="6">
        <f>C41/16*3</f>
        <v>0</v>
      </c>
      <c r="G41" s="6">
        <f>C41/4</f>
        <v>0</v>
      </c>
      <c r="H41" s="6">
        <f>C41/8</f>
        <v>0</v>
      </c>
      <c r="I41" s="6">
        <f>C41/16*5</f>
        <v>0</v>
      </c>
    </row>
    <row r="42" spans="2:9" ht="12.75">
      <c r="B42" s="4">
        <v>24</v>
      </c>
      <c r="C42" s="6">
        <f>IF(C41&gt;0,C39/2,0)</f>
        <v>0</v>
      </c>
      <c r="D42" s="6"/>
      <c r="E42" s="6">
        <f>C42/8</f>
        <v>0</v>
      </c>
      <c r="F42" s="6">
        <f>C42/16*3</f>
        <v>0</v>
      </c>
      <c r="G42" s="6">
        <f>C42/4</f>
        <v>0</v>
      </c>
      <c r="H42" s="6">
        <f>C42/8</f>
        <v>0</v>
      </c>
      <c r="I42" s="6">
        <f>C42/16*5</f>
        <v>0</v>
      </c>
    </row>
    <row r="44" spans="2:9" ht="12.75">
      <c r="B44" s="4">
        <f>B42+1</f>
        <v>25</v>
      </c>
      <c r="C44" s="6">
        <f>IF(C41&gt;40,0,C41*1.1)</f>
        <v>0</v>
      </c>
      <c r="D44" s="6"/>
      <c r="E44" s="6">
        <f>C44/8</f>
        <v>0</v>
      </c>
      <c r="F44" s="6">
        <f>C44/16*3</f>
        <v>0</v>
      </c>
      <c r="G44" s="6">
        <f>C44/4</f>
        <v>0</v>
      </c>
      <c r="H44" s="6">
        <f>C44/8</f>
        <v>0</v>
      </c>
      <c r="I44" s="6">
        <f>C44/16*5</f>
        <v>0</v>
      </c>
    </row>
    <row r="45" spans="2:9" ht="12.75">
      <c r="B45" s="4">
        <f>B44+1</f>
        <v>26</v>
      </c>
      <c r="C45" s="6">
        <f>IF(C44&gt;40,0,C44*1.1)</f>
        <v>0</v>
      </c>
      <c r="D45" s="6"/>
      <c r="E45" s="6">
        <f>C45/8</f>
        <v>0</v>
      </c>
      <c r="F45" s="6">
        <f>C45/16*3</f>
        <v>0</v>
      </c>
      <c r="G45" s="6">
        <f>C45/4</f>
        <v>0</v>
      </c>
      <c r="H45" s="6">
        <f>C45/8</f>
        <v>0</v>
      </c>
      <c r="I45" s="6">
        <f>C45/16*5</f>
        <v>0</v>
      </c>
    </row>
    <row r="46" spans="2:9" ht="12.75">
      <c r="B46" s="4">
        <f>B45+1</f>
        <v>27</v>
      </c>
      <c r="C46" s="6">
        <f>IF(C45&gt;40,0,C45*1.1)</f>
        <v>0</v>
      </c>
      <c r="D46" s="6"/>
      <c r="E46" s="6">
        <f>C46/8</f>
        <v>0</v>
      </c>
      <c r="F46" s="6">
        <f>C46/16*3</f>
        <v>0</v>
      </c>
      <c r="G46" s="6">
        <f>C46/4</f>
        <v>0</v>
      </c>
      <c r="H46" s="6">
        <f>C46/8</f>
        <v>0</v>
      </c>
      <c r="I46" s="6">
        <f>C46/16*5</f>
        <v>0</v>
      </c>
    </row>
    <row r="47" spans="2:9" ht="12.75">
      <c r="B47" s="4">
        <v>24</v>
      </c>
      <c r="C47" s="6">
        <f>IF(C46&gt;0,C44/2,0)</f>
        <v>0</v>
      </c>
      <c r="D47" s="6"/>
      <c r="E47" s="6">
        <f>C47/8</f>
        <v>0</v>
      </c>
      <c r="F47" s="6">
        <f>C47/16*3</f>
        <v>0</v>
      </c>
      <c r="G47" s="6">
        <f>C47/4</f>
        <v>0</v>
      </c>
      <c r="H47" s="6">
        <f>C47/8</f>
        <v>0</v>
      </c>
      <c r="I47" s="6">
        <f>C47/16*5</f>
        <v>0</v>
      </c>
    </row>
    <row r="49" spans="2:9" ht="12.75">
      <c r="B49" s="4">
        <f>B47+1</f>
        <v>25</v>
      </c>
      <c r="C49" s="6">
        <f>IF(C46&gt;40,0,C46*1.1)</f>
        <v>0</v>
      </c>
      <c r="D49" s="6"/>
      <c r="E49" s="6">
        <f>C49/8</f>
        <v>0</v>
      </c>
      <c r="F49" s="6">
        <f>C49/16*3</f>
        <v>0</v>
      </c>
      <c r="G49" s="6">
        <f>C49/4</f>
        <v>0</v>
      </c>
      <c r="H49" s="6">
        <f>C49/8</f>
        <v>0</v>
      </c>
      <c r="I49" s="6">
        <f>C49/16*5</f>
        <v>0</v>
      </c>
    </row>
    <row r="50" spans="2:9" ht="12.75">
      <c r="B50" s="4">
        <f>B49+1</f>
        <v>26</v>
      </c>
      <c r="C50" s="6">
        <f>IF(C49&gt;40,0,C49*1.1)</f>
        <v>0</v>
      </c>
      <c r="D50" s="6"/>
      <c r="E50" s="6">
        <f>C50/8</f>
        <v>0</v>
      </c>
      <c r="F50" s="6">
        <f>C50/16*3</f>
        <v>0</v>
      </c>
      <c r="G50" s="6">
        <f>C50/4</f>
        <v>0</v>
      </c>
      <c r="H50" s="6">
        <f>C50/8</f>
        <v>0</v>
      </c>
      <c r="I50" s="6">
        <f>C50/16*5</f>
        <v>0</v>
      </c>
    </row>
    <row r="51" spans="2:9" ht="12.75">
      <c r="B51" s="4">
        <f>B50+1</f>
        <v>27</v>
      </c>
      <c r="C51" s="6">
        <f>IF(C50&gt;40,0,C50*1.1)</f>
        <v>0</v>
      </c>
      <c r="D51" s="6"/>
      <c r="E51" s="6">
        <f>C51/8</f>
        <v>0</v>
      </c>
      <c r="F51" s="6">
        <f>C51/16*3</f>
        <v>0</v>
      </c>
      <c r="G51" s="6">
        <f>C51/4</f>
        <v>0</v>
      </c>
      <c r="H51" s="6">
        <f>C51/8</f>
        <v>0</v>
      </c>
      <c r="I51" s="6">
        <f>C51/16*5</f>
        <v>0</v>
      </c>
    </row>
    <row r="52" spans="2:9" ht="12.75">
      <c r="B52" s="4">
        <v>24</v>
      </c>
      <c r="C52" s="6">
        <f>IF(C51&gt;0,C49/2,0)</f>
        <v>0</v>
      </c>
      <c r="D52" s="6"/>
      <c r="E52" s="6">
        <f>C52/8</f>
        <v>0</v>
      </c>
      <c r="F52" s="6">
        <f>C52/16*3</f>
        <v>0</v>
      </c>
      <c r="G52" s="6">
        <f>C52/4</f>
        <v>0</v>
      </c>
      <c r="H52" s="6">
        <f>C52/8</f>
        <v>0</v>
      </c>
      <c r="I52" s="6">
        <f>C52/16*5</f>
        <v>0</v>
      </c>
    </row>
    <row r="55" spans="2:8" ht="15">
      <c r="B55" s="15" t="s">
        <v>11</v>
      </c>
      <c r="C55" s="15"/>
      <c r="D55" s="15"/>
      <c r="E55" s="15"/>
      <c r="F55" s="15"/>
      <c r="G55" s="15"/>
      <c r="H55" s="15"/>
    </row>
  </sheetData>
  <sheetProtection password="CA77" sheet="1" objects="1" scenarios="1" selectLockedCells="1"/>
  <mergeCells count="3">
    <mergeCell ref="B3:I3"/>
    <mergeCell ref="B4:I4"/>
    <mergeCell ref="B55:H55"/>
  </mergeCells>
  <hyperlinks>
    <hyperlink ref="B55" r:id="rId1" display="For more details on this topic please select this link"/>
    <hyperlink ref="B55:H55" r:id="rId2" display="For more details on this topic please select this link"/>
  </hyperlinks>
  <printOptions/>
  <pageMargins left="0.75" right="0.75" top="1" bottom="1" header="0.5" footer="0.5"/>
  <pageSetup horizontalDpi="300" verticalDpi="300" orientation="portrait" paperSize="9" r:id="rId4"/>
  <headerFooter alignWithMargins="0">
    <oddFooter>&amp;L© Sports Coach 2001                                   &amp;CPage &amp;P&amp;RVersion 1.0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 Mackenzie</cp:lastModifiedBy>
  <cp:lastPrinted>2001-06-24T15:19:54Z</cp:lastPrinted>
  <dcterms:created xsi:type="dcterms:W3CDTF">1997-02-23T13:51:02Z</dcterms:created>
  <dcterms:modified xsi:type="dcterms:W3CDTF">2009-06-15T08:19:22Z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